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3\"/>
    </mc:Choice>
  </mc:AlternateContent>
  <xr:revisionPtr revIDLastSave="0" documentId="8_{E70595E8-6695-4567-B8D9-BE642CEF7F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" l="1"/>
  <c r="D180" i="1"/>
  <c r="C180" i="1"/>
  <c r="D135" i="1"/>
  <c r="C135" i="1"/>
  <c r="E170" i="1"/>
  <c r="E169" i="1"/>
  <c r="D171" i="1"/>
  <c r="C171" i="1"/>
  <c r="E78" i="1"/>
  <c r="E76" i="1"/>
  <c r="E168" i="1"/>
  <c r="C178" i="1" l="1"/>
  <c r="D178" i="1"/>
  <c r="E177" i="1"/>
  <c r="D120" i="1" l="1"/>
  <c r="C120" i="1"/>
  <c r="E119" i="1"/>
  <c r="E118" i="1"/>
  <c r="C63" i="1"/>
  <c r="E47" i="1"/>
  <c r="E48" i="1"/>
  <c r="E69" i="1"/>
  <c r="D63" i="1"/>
  <c r="E62" i="1"/>
  <c r="E56" i="1"/>
  <c r="E120" i="1" l="1"/>
  <c r="E127" i="1"/>
  <c r="E22" i="1" l="1"/>
  <c r="E176" i="1" l="1"/>
  <c r="E167" i="1"/>
  <c r="E160" i="1"/>
  <c r="E154" i="1"/>
  <c r="D146" i="1"/>
  <c r="C146" i="1"/>
  <c r="E144" i="1"/>
  <c r="E189" i="1"/>
  <c r="D95" i="1"/>
  <c r="C95" i="1"/>
  <c r="E94" i="1"/>
  <c r="D88" i="1"/>
  <c r="C88" i="1"/>
  <c r="E87" i="1"/>
  <c r="E106" i="1"/>
  <c r="D107" i="1"/>
  <c r="C107" i="1"/>
  <c r="E40" i="1"/>
  <c r="D51" i="1"/>
  <c r="C51" i="1"/>
  <c r="C42" i="1"/>
  <c r="E128" i="1"/>
  <c r="E129" i="1"/>
  <c r="E130" i="1"/>
  <c r="E126" i="1"/>
  <c r="E59" i="1"/>
  <c r="E60" i="1"/>
  <c r="E61" i="1"/>
  <c r="E77" i="1"/>
  <c r="E70" i="1"/>
  <c r="D71" i="1"/>
  <c r="C71" i="1"/>
  <c r="E49" i="1"/>
  <c r="E58" i="1"/>
  <c r="E26" i="1"/>
  <c r="C33" i="1"/>
  <c r="E32" i="1"/>
  <c r="E31" i="1"/>
  <c r="E30" i="1"/>
  <c r="E16" i="1"/>
  <c r="E17" i="1"/>
  <c r="E18" i="1"/>
  <c r="E19" i="1"/>
  <c r="E20" i="1"/>
  <c r="E21" i="1"/>
  <c r="E23" i="1"/>
  <c r="E24" i="1"/>
  <c r="E25" i="1"/>
  <c r="E27" i="1"/>
  <c r="E28" i="1"/>
  <c r="E29" i="1"/>
  <c r="E15" i="1"/>
  <c r="D190" i="1"/>
  <c r="C190" i="1"/>
  <c r="D161" i="1"/>
  <c r="C161" i="1"/>
  <c r="D155" i="1"/>
  <c r="C155" i="1"/>
  <c r="D131" i="1"/>
  <c r="C131" i="1"/>
  <c r="E88" i="1" l="1"/>
  <c r="E107" i="1"/>
  <c r="E146" i="1"/>
  <c r="E155" i="1"/>
  <c r="E171" i="1"/>
  <c r="E63" i="1"/>
  <c r="E42" i="1"/>
  <c r="D97" i="1"/>
  <c r="E71" i="1"/>
  <c r="C97" i="1"/>
  <c r="E161" i="1"/>
  <c r="E178" i="1"/>
  <c r="E190" i="1"/>
  <c r="E131" i="1"/>
  <c r="E51" i="1"/>
  <c r="E95" i="1"/>
  <c r="E33" i="1"/>
  <c r="E97" i="1" l="1"/>
  <c r="E135" i="1" l="1"/>
</calcChain>
</file>

<file path=xl/sharedStrings.xml><?xml version="1.0" encoding="utf-8"?>
<sst xmlns="http://schemas.openxmlformats.org/spreadsheetml/2006/main" count="204" uniqueCount="97">
  <si>
    <t>Naziv računa</t>
  </si>
  <si>
    <t>RASHODI I IZDACI</t>
  </si>
  <si>
    <t>Račun rashoda/ izdatka</t>
  </si>
  <si>
    <t>Izvor financiranja: F.P i dod. udio u por. na dohodak</t>
  </si>
  <si>
    <t>Službena putovanja</t>
  </si>
  <si>
    <t>Stručno usavršavanje zaposlenika</t>
  </si>
  <si>
    <t>Materijal i sirovine</t>
  </si>
  <si>
    <t>El. energija</t>
  </si>
  <si>
    <t>Usluge telefona, pošte i prijevoza</t>
  </si>
  <si>
    <t>Komunalne usluge</t>
  </si>
  <si>
    <t>Zdravstvene i veterinarske usluge</t>
  </si>
  <si>
    <t>Intelektualne i osobne usluge</t>
  </si>
  <si>
    <t>Uredski materijal i ostali mat. rashodi</t>
  </si>
  <si>
    <t>Materijal i dijelovi za tekuće i inv. održavanje</t>
  </si>
  <si>
    <t>Računalne usluge</t>
  </si>
  <si>
    <t>Premije osiguranja</t>
  </si>
  <si>
    <t>Članarine</t>
  </si>
  <si>
    <t>Ostali nespomenuti rashodi poslovanja</t>
  </si>
  <si>
    <t>Uredska oprema i namještaj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</si>
  <si>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</si>
  <si>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</si>
  <si>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</si>
  <si>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</si>
  <si>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</si>
  <si>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</si>
  <si>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Plaće</t>
  </si>
  <si>
    <t>Doprinosi na plaće</t>
  </si>
  <si>
    <t xml:space="preserve">Izvor financiranja: Prihodi za posebne namjene 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</si>
  <si>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</si>
  <si>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</si>
  <si>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</si>
  <si>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</si>
  <si>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</si>
  <si>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</si>
  <si>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PRIHODI I PRIMICI</t>
  </si>
  <si>
    <t xml:space="preserve">Izvor financiranja: F.P. i dod. udio u por. na dohodak </t>
  </si>
  <si>
    <t>Prihodi iz nadležnog proračuna za financiranje rashoda poslovanja</t>
  </si>
  <si>
    <t>Prihodi iz nadležnog proračuna za nabavu nefinancijske imovine</t>
  </si>
  <si>
    <t>Prihodi od pruženih usluga</t>
  </si>
  <si>
    <t>Prihodi za posebne namjene</t>
  </si>
  <si>
    <t xml:space="preserve">Izvor financiranja: Državni proračun </t>
  </si>
  <si>
    <t>Pomoći proračunskim korisnicima iz proračuna koji im nije nadležan</t>
  </si>
  <si>
    <t xml:space="preserve">Izvor financiranja: Vlastiti prihodi - preneseni višak </t>
  </si>
  <si>
    <t>Višak prihoda poslovanja</t>
  </si>
  <si>
    <t>Indeks (3=2/1*100)</t>
  </si>
  <si>
    <t>Intelektualne usluge</t>
  </si>
  <si>
    <t>Uredski materijal</t>
  </si>
  <si>
    <t>Indeks (3=3/2*100)</t>
  </si>
  <si>
    <t>Indeks (3=/1*100)</t>
  </si>
  <si>
    <t>Izvorni plan 2022.</t>
  </si>
  <si>
    <t xml:space="preserve">Izvršenje 2022.                </t>
  </si>
  <si>
    <t>Tekući plan 2022.</t>
  </si>
  <si>
    <t>Djelatnost osnovnih škola</t>
  </si>
  <si>
    <t>Prijevoz učenika osnovnih škola</t>
  </si>
  <si>
    <t>Labaratorijske usluge</t>
  </si>
  <si>
    <t>Izvor financiranja: Proračun JLS</t>
  </si>
  <si>
    <t>Prijevoz na psoao i s posla</t>
  </si>
  <si>
    <t>Ravnatelj:</t>
  </si>
  <si>
    <t>A2203-27</t>
  </si>
  <si>
    <t>Udžbenici</t>
  </si>
  <si>
    <t>A2203-06</t>
  </si>
  <si>
    <t>Školska kuhinja i kantina</t>
  </si>
  <si>
    <t>Izvor financiranja: Višak /manjak prihoda korisnici</t>
  </si>
  <si>
    <t>A2203-04</t>
  </si>
  <si>
    <t>A2202-01</t>
  </si>
  <si>
    <t>A2202-04</t>
  </si>
  <si>
    <t>Izvor financiranja: Prihodi za posebne namjene</t>
  </si>
  <si>
    <t>MZO - plaće OŠ</t>
  </si>
  <si>
    <t xml:space="preserve">Izvor financiranja: Proračun  JLS </t>
  </si>
  <si>
    <t>OSNOVNA ŠKOLA VLADIMIR NAZOR</t>
  </si>
  <si>
    <t>ŠKOLSKA 2, 23264 NEVIĐANE</t>
  </si>
  <si>
    <t>OIB: 94747704458</t>
  </si>
  <si>
    <t>Motorni benzin i dizel gorivo</t>
  </si>
  <si>
    <t>Službena radna i zaštitna odjeća i obuća</t>
  </si>
  <si>
    <t>Sportska i glazbena oprema</t>
  </si>
  <si>
    <t>Ivan Hrabrov, prof.</t>
  </si>
  <si>
    <t>Službeni put</t>
  </si>
  <si>
    <t>Stučno usavršavanje zaposlenika</t>
  </si>
  <si>
    <t>Ostali nespomenuti rashodi poslovanja-v.p</t>
  </si>
  <si>
    <t>Labaratorijske usluge-drž.proračun</t>
  </si>
  <si>
    <t>Uredska oprema i namještaj-v.p.</t>
  </si>
  <si>
    <t>T4306-04</t>
  </si>
  <si>
    <t>Projekt Erasmus + KA122-Tate za pet</t>
  </si>
  <si>
    <t>Izvor financiranja: Višak prihoda</t>
  </si>
  <si>
    <t>Kapitalne pomoći iz proračuna</t>
  </si>
  <si>
    <t>MZO-testiranje na COVID</t>
  </si>
  <si>
    <t>IZVJEŠTAJ O IZVRŠENJU FINANCIJSKOG PLANA OD 1.-12. MJESECA 2022. GODINE</t>
  </si>
  <si>
    <t>Neviđane, 24. ožujka 2023. godine</t>
  </si>
  <si>
    <t>Klasa: 400-03/23-01/01</t>
  </si>
  <si>
    <t>Ur. broj:  2198-04-45-23-01</t>
  </si>
  <si>
    <t>Knjige-lektira</t>
  </si>
  <si>
    <t>MZO-Lektire</t>
  </si>
  <si>
    <t>MZO-Udžbenici</t>
  </si>
  <si>
    <t>KORIŠTENJE PRENESENOG VIŠKA 2021.GOD.</t>
  </si>
  <si>
    <t xml:space="preserve">IZNOS OD 1.417,98 KN JE VIŠAK PRIHODA OD  ERASMUSA </t>
  </si>
  <si>
    <t xml:space="preserve">UKUPNO RASHODI </t>
  </si>
  <si>
    <t>UKUPNO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</si>
</sst>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76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7" fillId="0" borderId="2" xfId="2" quotePrefix="1" applyFont="1" applyBorder="1" applyAlignment="1">
      <alignment horizontal="left"/>
    </xf>
    <xf numFmtId="0" fontId="7" fillId="0" borderId="2" xfId="2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4" fontId="15" fillId="0" borderId="2" xfId="0" applyNumberFormat="1" applyFont="1" applyBorder="1"/>
    <xf numFmtId="4" fontId="15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/>
    <xf numFmtId="4" fontId="15" fillId="0" borderId="0" xfId="0" applyNumberFormat="1" applyFont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1" fillId="2" borderId="1" xfId="1" applyFont="1" applyAlignment="1">
      <alignment horizontal="left"/>
    </xf>
    <xf numFmtId="0" fontId="11" fillId="2" borderId="1" xfId="1" applyFont="1"/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4" fontId="16" fillId="0" borderId="2" xfId="0" applyNumberFormat="1" applyFont="1" applyBorder="1"/>
    <xf numFmtId="0" fontId="16" fillId="0" borderId="2" xfId="0" applyFont="1" applyBorder="1"/>
    <xf numFmtId="0" fontId="16" fillId="0" borderId="0" xfId="0" applyFont="1"/>
    <xf numFmtId="4" fontId="16" fillId="0" borderId="0" xfId="0" applyNumberFormat="1" applyFont="1"/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18" fillId="0" borderId="2" xfId="2" applyFont="1" applyBorder="1" applyAlignment="1">
      <alignment vertical="center"/>
    </xf>
    <xf numFmtId="3" fontId="18" fillId="0" borderId="2" xfId="2" applyNumberFormat="1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wrapText="1"/>
    </xf>
    <xf numFmtId="0" fontId="12" fillId="0" borderId="2" xfId="0" applyFont="1" applyBorder="1"/>
    <xf numFmtId="0" fontId="17" fillId="0" borderId="2" xfId="2" applyFont="1" applyBorder="1" applyAlignment="1">
      <alignment vertical="center" wrapText="1"/>
    </xf>
    <xf numFmtId="0" fontId="17" fillId="0" borderId="2" xfId="2" applyFont="1" applyBorder="1" applyAlignment="1">
      <alignment vertical="center"/>
    </xf>
    <xf numFmtId="4" fontId="20" fillId="0" borderId="2" xfId="2" quotePrefix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4" fontId="16" fillId="4" borderId="4" xfId="5" applyNumberFormat="1" applyFont="1" applyFill="1" applyBorder="1"/>
    <xf numFmtId="4" fontId="16" fillId="4" borderId="4" xfId="5" applyNumberFormat="1" applyFont="1" applyFill="1" applyBorder="1" applyAlignment="1">
      <alignment horizontal="center"/>
    </xf>
    <xf numFmtId="4" fontId="21" fillId="0" borderId="2" xfId="0" applyNumberFormat="1" applyFont="1" applyBorder="1"/>
    <xf numFmtId="0" fontId="15" fillId="0" borderId="2" xfId="0" applyFont="1" applyBorder="1" applyAlignment="1">
      <alignment horizontal="left" vertical="center"/>
    </xf>
    <xf numFmtId="4" fontId="7" fillId="0" borderId="2" xfId="2" applyNumberFormat="1" applyFont="1" applyBorder="1" applyAlignment="1">
      <alignment horizontal="right" vertical="center" wrapText="1"/>
    </xf>
    <xf numFmtId="0" fontId="22" fillId="0" borderId="0" xfId="0" applyFont="1"/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7" fillId="0" borderId="2" xfId="2" quotePrefix="1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4" fontId="22" fillId="0" borderId="0" xfId="0" applyNumberFormat="1" applyFont="1"/>
    <xf numFmtId="4" fontId="7" fillId="0" borderId="0" xfId="2" quotePrefix="1" applyNumberFormat="1" applyFont="1" applyAlignment="1">
      <alignment horizontal="center" vertical="center" wrapText="1"/>
    </xf>
    <xf numFmtId="3" fontId="17" fillId="0" borderId="2" xfId="2" quotePrefix="1" applyNumberFormat="1" applyFont="1" applyBorder="1" applyAlignment="1">
      <alignment horizontal="center" vertical="center" wrapText="1"/>
    </xf>
    <xf numFmtId="3" fontId="18" fillId="0" borderId="2" xfId="2" quotePrefix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/>
    </xf>
    <xf numFmtId="0" fontId="23" fillId="0" borderId="0" xfId="0" applyFont="1"/>
    <xf numFmtId="0" fontId="16" fillId="5" borderId="2" xfId="0" applyFont="1" applyFill="1" applyBorder="1"/>
    <xf numFmtId="4" fontId="23" fillId="5" borderId="2" xfId="0" applyNumberFormat="1" applyFont="1" applyFill="1" applyBorder="1"/>
    <xf numFmtId="3" fontId="4" fillId="0" borderId="0" xfId="2" applyNumberFormat="1" applyFont="1" applyAlignment="1">
      <alignment horizontal="center" vertical="center"/>
    </xf>
    <xf numFmtId="3" fontId="9" fillId="0" borderId="3" xfId="2" applyNumberFormat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40% - Isticanje3" xfId="5" builtinId="39"/>
    <cellStyle name="Bilješka" xfId="1" builtinId="10"/>
    <cellStyle name="Normalno" xfId="0" builtinId="0"/>
    <cellStyle name="Normalno 2" xfId="3" xr:uid="{00000000-0005-0000-0000-000002000000}"/>
    <cellStyle name="Obično 2" xfId="2" xr:uid="{00000000-0005-0000-0000-000004000000}"/>
    <cellStyle name="Obično 3" xfId="4" xr:uid="{00000000-0005-0000-0000-000005000000}"/>
  </cellStyles>
  <dxfs count="0"/>
  <tableStyles count="0" defaultTableStyle="TableStyleMedium9" defaultPivotStyle="PivotStyleLight16"/>
  <colors>
    <mruColors>
      <color rgb="FFFFFF99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9"/>
  <sheetViews>
    <sheetView tabSelected="1" topLeftCell="A181" zoomScale="115" zoomScaleNormal="115" workbookViewId="0">
      <selection activeCell="E182" sqref="E182"/>
    </sheetView>
  </sheetViews>
  <sheetFormatPr defaultRowHeight="14.4"/>
  <cols>
    <col min="1" max="1" width="12.6640625" customWidth="1"/>
    <col min="2" max="2" width="47.88671875" customWidth="1"/>
    <col min="3" max="3" width="14.33203125" customWidth="1"/>
    <col min="4" max="4" width="13.33203125" customWidth="1"/>
    <col min="5" max="5" width="14.33203125" style="5" customWidth="1"/>
  </cols>
  <sheetData>
    <row r="2" spans="1:5" ht="23.25" customHeight="1">
      <c r="A2" s="74" t="s">
        <v>69</v>
      </c>
      <c r="B2" s="75"/>
    </row>
    <row r="3" spans="1:5" ht="17.25" customHeight="1">
      <c r="A3" s="74" t="s">
        <v>70</v>
      </c>
      <c r="B3" s="75"/>
    </row>
    <row r="4" spans="1:5" ht="17.25" customHeight="1">
      <c r="A4" s="74" t="s">
        <v>71</v>
      </c>
      <c r="B4" s="75"/>
    </row>
    <row r="5" spans="1:5" ht="17.25" customHeight="1">
      <c r="A5" s="74" t="s">
        <v>88</v>
      </c>
      <c r="B5" s="75"/>
    </row>
    <row r="6" spans="1:5" ht="17.25" customHeight="1">
      <c r="A6" s="74" t="s">
        <v>89</v>
      </c>
      <c r="B6" s="75"/>
    </row>
    <row r="7" spans="1:5" ht="17.25" customHeight="1">
      <c r="A7" s="72" t="s">
        <v>87</v>
      </c>
      <c r="B7" s="72"/>
    </row>
    <row r="8" spans="1:5" ht="11.25" customHeight="1">
      <c r="A8" s="48"/>
      <c r="B8" s="48"/>
    </row>
    <row r="9" spans="1:5" ht="54.75" customHeight="1">
      <c r="A9" s="73" t="s">
        <v>86</v>
      </c>
      <c r="B9" s="73"/>
      <c r="C9" s="73"/>
      <c r="D9" s="73"/>
      <c r="E9" s="73"/>
    </row>
    <row r="10" spans="1:5" ht="28.5" customHeight="1">
      <c r="A10" s="70" t="s">
        <v>1</v>
      </c>
      <c r="B10" s="70"/>
      <c r="C10" s="70"/>
      <c r="D10" s="70"/>
      <c r="E10" s="70"/>
    </row>
    <row r="11" spans="1:5" ht="22.5" customHeight="1">
      <c r="A11" s="23" t="s">
        <v>64</v>
      </c>
      <c r="B11" s="24" t="s">
        <v>52</v>
      </c>
      <c r="C11" s="1"/>
      <c r="D11" s="1"/>
      <c r="E11" s="55"/>
    </row>
    <row r="12" spans="1:5" ht="24" customHeight="1">
      <c r="A12" s="71" t="s">
        <v>3</v>
      </c>
      <c r="B12" s="71"/>
      <c r="C12" s="1"/>
      <c r="D12" s="1"/>
      <c r="E12" s="55"/>
    </row>
    <row r="13" spans="1:5" ht="43.2">
      <c r="A13" s="3" t="s">
        <v>2</v>
      </c>
      <c r="B13" s="2" t="s">
        <v>0</v>
      </c>
      <c r="C13" s="4" t="s">
        <v>49</v>
      </c>
      <c r="D13" s="4" t="s">
        <v>50</v>
      </c>
      <c r="E13" s="56" t="s">
        <v>44</v>
      </c>
    </row>
    <row r="14" spans="1:5">
      <c r="A14" s="34"/>
      <c r="B14" s="35"/>
      <c r="C14" s="36">
        <v>1</v>
      </c>
      <c r="D14" s="36">
        <v>2</v>
      </c>
      <c r="E14" s="64">
        <v>3</v>
      </c>
    </row>
    <row r="15" spans="1:5">
      <c r="A15" s="11">
        <v>32111</v>
      </c>
      <c r="B15" s="12" t="s">
        <v>4</v>
      </c>
      <c r="C15" s="13">
        <v>6325</v>
      </c>
      <c r="D15" s="13">
        <v>6325</v>
      </c>
      <c r="E15" s="45">
        <f>SUM(D15/C15)*100</f>
        <v>100</v>
      </c>
    </row>
    <row r="16" spans="1:5">
      <c r="A16" s="14">
        <v>32131</v>
      </c>
      <c r="B16" s="15" t="s">
        <v>5</v>
      </c>
      <c r="C16" s="16">
        <v>1200</v>
      </c>
      <c r="D16" s="16">
        <v>1200</v>
      </c>
      <c r="E16" s="45">
        <f t="shared" ref="E16:E33" si="0">SUM(D16/C16)*100</f>
        <v>100</v>
      </c>
    </row>
    <row r="17" spans="1:5">
      <c r="A17" s="14">
        <v>32211</v>
      </c>
      <c r="B17" s="15" t="s">
        <v>12</v>
      </c>
      <c r="C17" s="16">
        <v>20500.650000000001</v>
      </c>
      <c r="D17" s="16">
        <v>20500.650000000001</v>
      </c>
      <c r="E17" s="45">
        <f t="shared" si="0"/>
        <v>100</v>
      </c>
    </row>
    <row r="18" spans="1:5">
      <c r="A18" s="14">
        <v>32221</v>
      </c>
      <c r="B18" s="15" t="s">
        <v>6</v>
      </c>
      <c r="C18" s="16">
        <v>4334.12</v>
      </c>
      <c r="D18" s="16">
        <v>4334.12</v>
      </c>
      <c r="E18" s="45">
        <f t="shared" si="0"/>
        <v>100</v>
      </c>
    </row>
    <row r="19" spans="1:5">
      <c r="A19" s="14">
        <v>32231</v>
      </c>
      <c r="B19" s="15" t="s">
        <v>7</v>
      </c>
      <c r="C19" s="16">
        <v>36972.07</v>
      </c>
      <c r="D19" s="16">
        <v>36972.07</v>
      </c>
      <c r="E19" s="45">
        <f t="shared" si="0"/>
        <v>100</v>
      </c>
    </row>
    <row r="20" spans="1:5">
      <c r="A20" s="14">
        <v>32234</v>
      </c>
      <c r="B20" s="15" t="s">
        <v>72</v>
      </c>
      <c r="C20" s="16">
        <v>84651.94</v>
      </c>
      <c r="D20" s="16">
        <v>84651.94</v>
      </c>
      <c r="E20" s="45">
        <f t="shared" si="0"/>
        <v>100</v>
      </c>
    </row>
    <row r="21" spans="1:5">
      <c r="A21" s="14">
        <v>32241</v>
      </c>
      <c r="B21" s="15" t="s">
        <v>13</v>
      </c>
      <c r="C21" s="16">
        <v>15000</v>
      </c>
      <c r="D21" s="16">
        <v>15000</v>
      </c>
      <c r="E21" s="45">
        <f t="shared" si="0"/>
        <v>100</v>
      </c>
    </row>
    <row r="22" spans="1:5">
      <c r="A22" s="14">
        <v>32271</v>
      </c>
      <c r="B22" s="15" t="s">
        <v>73</v>
      </c>
      <c r="C22" s="16">
        <v>800</v>
      </c>
      <c r="D22" s="16">
        <v>800</v>
      </c>
      <c r="E22" s="45">
        <f t="shared" si="0"/>
        <v>100</v>
      </c>
    </row>
    <row r="23" spans="1:5">
      <c r="A23" s="14">
        <v>32311</v>
      </c>
      <c r="B23" s="15" t="s">
        <v>8</v>
      </c>
      <c r="C23" s="16">
        <v>10983.04</v>
      </c>
      <c r="D23" s="16">
        <v>10983.04</v>
      </c>
      <c r="E23" s="45">
        <f t="shared" si="0"/>
        <v>100</v>
      </c>
    </row>
    <row r="24" spans="1:5">
      <c r="A24" s="14">
        <v>32321</v>
      </c>
      <c r="B24" s="15" t="s">
        <v>31</v>
      </c>
      <c r="C24" s="16">
        <v>10000</v>
      </c>
      <c r="D24" s="16">
        <v>10000</v>
      </c>
      <c r="E24" s="45">
        <f t="shared" si="0"/>
        <v>100</v>
      </c>
    </row>
    <row r="25" spans="1:5">
      <c r="A25" s="14">
        <v>32341</v>
      </c>
      <c r="B25" s="15" t="s">
        <v>9</v>
      </c>
      <c r="C25" s="16">
        <v>20000</v>
      </c>
      <c r="D25" s="16">
        <v>20000</v>
      </c>
      <c r="E25" s="45">
        <f t="shared" si="0"/>
        <v>100</v>
      </c>
    </row>
    <row r="26" spans="1:5">
      <c r="A26" s="14">
        <v>32353</v>
      </c>
      <c r="B26" s="15" t="s">
        <v>53</v>
      </c>
      <c r="C26" s="16">
        <v>326000</v>
      </c>
      <c r="D26" s="16">
        <v>326000</v>
      </c>
      <c r="E26" s="45">
        <f t="shared" si="0"/>
        <v>100</v>
      </c>
    </row>
    <row r="27" spans="1:5">
      <c r="A27" s="14">
        <v>32361</v>
      </c>
      <c r="B27" s="15" t="s">
        <v>10</v>
      </c>
      <c r="C27" s="16">
        <v>4500</v>
      </c>
      <c r="D27" s="16">
        <v>4500</v>
      </c>
      <c r="E27" s="45">
        <f t="shared" si="0"/>
        <v>100</v>
      </c>
    </row>
    <row r="28" spans="1:5">
      <c r="A28" s="14">
        <v>32379</v>
      </c>
      <c r="B28" s="15" t="s">
        <v>11</v>
      </c>
      <c r="C28" s="16">
        <v>3982.64</v>
      </c>
      <c r="D28" s="16">
        <v>3982.64</v>
      </c>
      <c r="E28" s="45">
        <f t="shared" si="0"/>
        <v>100</v>
      </c>
    </row>
    <row r="29" spans="1:5">
      <c r="A29" s="14">
        <v>32381</v>
      </c>
      <c r="B29" s="15" t="s">
        <v>14</v>
      </c>
      <c r="C29" s="16">
        <v>11807.75</v>
      </c>
      <c r="D29" s="16">
        <v>11807.75</v>
      </c>
      <c r="E29" s="45">
        <f t="shared" si="0"/>
        <v>100</v>
      </c>
    </row>
    <row r="30" spans="1:5">
      <c r="A30" s="14">
        <v>32921</v>
      </c>
      <c r="B30" s="15" t="s">
        <v>15</v>
      </c>
      <c r="C30" s="16">
        <v>2207.62</v>
      </c>
      <c r="D30" s="16">
        <v>2207.62</v>
      </c>
      <c r="E30" s="46">
        <f t="shared" si="0"/>
        <v>100</v>
      </c>
    </row>
    <row r="31" spans="1:5">
      <c r="A31" s="14">
        <v>32941</v>
      </c>
      <c r="B31" s="15" t="s">
        <v>16</v>
      </c>
      <c r="C31" s="16">
        <v>1300</v>
      </c>
      <c r="D31" s="16">
        <v>1300</v>
      </c>
      <c r="E31" s="46">
        <f t="shared" si="0"/>
        <v>100</v>
      </c>
    </row>
    <row r="32" spans="1:5">
      <c r="A32" s="14">
        <v>32999</v>
      </c>
      <c r="B32" s="15" t="s">
        <v>17</v>
      </c>
      <c r="C32" s="16">
        <v>1225.46</v>
      </c>
      <c r="D32" s="16">
        <v>1225.46</v>
      </c>
      <c r="E32" s="46">
        <f t="shared" si="0"/>
        <v>100</v>
      </c>
    </row>
    <row r="33" spans="1:5">
      <c r="A33" s="28" t="s">
        <v>29</v>
      </c>
      <c r="B33" s="29"/>
      <c r="C33" s="30">
        <f>SUM(C15:C32)</f>
        <v>561790.29</v>
      </c>
      <c r="D33" s="30">
        <v>561790.29</v>
      </c>
      <c r="E33" s="47">
        <f t="shared" si="0"/>
        <v>100</v>
      </c>
    </row>
    <row r="34" spans="1:5">
      <c r="A34" s="6"/>
      <c r="C34" s="5"/>
      <c r="D34" s="5"/>
    </row>
    <row r="35" spans="1:5">
      <c r="A35" s="8"/>
      <c r="B35" s="7"/>
      <c r="C35" s="10"/>
      <c r="D35" s="10"/>
    </row>
    <row r="36" spans="1:5" ht="18">
      <c r="A36" s="25" t="s">
        <v>63</v>
      </c>
      <c r="B36" s="26" t="s">
        <v>20</v>
      </c>
      <c r="C36" s="10"/>
      <c r="D36" s="10"/>
    </row>
    <row r="37" spans="1:5" s="40" customFormat="1" ht="16.2">
      <c r="A37" s="9" t="s">
        <v>21</v>
      </c>
      <c r="B37" s="7"/>
      <c r="C37" s="10"/>
      <c r="D37" s="10"/>
      <c r="E37" s="5"/>
    </row>
    <row r="38" spans="1:5" ht="43.2">
      <c r="A38" s="3" t="s">
        <v>2</v>
      </c>
      <c r="B38" s="2" t="s">
        <v>0</v>
      </c>
      <c r="C38" s="4" t="s">
        <v>51</v>
      </c>
      <c r="D38" s="4" t="s">
        <v>50</v>
      </c>
      <c r="E38" s="56" t="s">
        <v>44</v>
      </c>
    </row>
    <row r="39" spans="1:5">
      <c r="A39" s="43"/>
      <c r="B39" s="44"/>
      <c r="C39" s="36">
        <v>1</v>
      </c>
      <c r="D39" s="36">
        <v>2</v>
      </c>
      <c r="E39" s="63">
        <v>3</v>
      </c>
    </row>
    <row r="40" spans="1:5">
      <c r="A40" s="14">
        <v>32363</v>
      </c>
      <c r="B40" s="15" t="s">
        <v>54</v>
      </c>
      <c r="C40" s="16">
        <v>3920</v>
      </c>
      <c r="D40" s="16">
        <v>3920</v>
      </c>
      <c r="E40" s="46">
        <f t="shared" ref="E40" si="1">D40/C40*100</f>
        <v>100</v>
      </c>
    </row>
    <row r="41" spans="1:5">
      <c r="A41" s="14">
        <v>42411</v>
      </c>
      <c r="B41" s="15" t="s">
        <v>90</v>
      </c>
      <c r="C41" s="16">
        <v>0</v>
      </c>
      <c r="D41" s="16">
        <v>1492.99</v>
      </c>
      <c r="E41" s="46">
        <v>0</v>
      </c>
    </row>
    <row r="42" spans="1:5">
      <c r="A42" s="28" t="s">
        <v>29</v>
      </c>
      <c r="B42" s="31"/>
      <c r="C42" s="30">
        <f>SUM(C40:C40)</f>
        <v>3920</v>
      </c>
      <c r="D42" s="30">
        <v>5412.99</v>
      </c>
      <c r="E42" s="46">
        <f t="shared" ref="E42" si="2">D42/C42*100</f>
        <v>138.08647959183673</v>
      </c>
    </row>
    <row r="43" spans="1:5">
      <c r="A43" s="20"/>
      <c r="B43" s="21"/>
      <c r="C43" s="22"/>
      <c r="D43" s="22"/>
    </row>
    <row r="44" spans="1:5" ht="16.2">
      <c r="A44" s="9" t="s">
        <v>23</v>
      </c>
      <c r="B44" s="7"/>
      <c r="C44" s="10"/>
      <c r="D44" s="10"/>
    </row>
    <row r="45" spans="1:5" ht="43.2">
      <c r="A45" s="3" t="s">
        <v>2</v>
      </c>
      <c r="B45" s="2" t="s">
        <v>0</v>
      </c>
      <c r="C45" s="4" t="s">
        <v>51</v>
      </c>
      <c r="D45" s="4" t="s">
        <v>50</v>
      </c>
      <c r="E45" s="56" t="s">
        <v>47</v>
      </c>
    </row>
    <row r="46" spans="1:5">
      <c r="A46" s="43"/>
      <c r="B46" s="44"/>
      <c r="C46" s="36">
        <v>1</v>
      </c>
      <c r="D46" s="36">
        <v>2</v>
      </c>
      <c r="E46" s="63">
        <v>3</v>
      </c>
    </row>
    <row r="47" spans="1:5">
      <c r="A47" s="14">
        <v>42219</v>
      </c>
      <c r="B47" s="15" t="s">
        <v>80</v>
      </c>
      <c r="C47" s="16">
        <v>4000</v>
      </c>
      <c r="D47" s="16">
        <v>7198.79</v>
      </c>
      <c r="E47" s="46">
        <f>D47/C47*100</f>
        <v>179.96975</v>
      </c>
    </row>
    <row r="48" spans="1:5">
      <c r="A48" s="14">
        <v>32999</v>
      </c>
      <c r="B48" s="15" t="s">
        <v>78</v>
      </c>
      <c r="C48" s="16">
        <v>10535.95</v>
      </c>
      <c r="D48" s="16">
        <v>7337.16</v>
      </c>
      <c r="E48" s="46">
        <f t="shared" ref="E48:E51" si="3">D48/C48*100</f>
        <v>69.639282646557731</v>
      </c>
    </row>
    <row r="49" spans="1:5">
      <c r="A49" s="14">
        <v>32363</v>
      </c>
      <c r="B49" s="15" t="s">
        <v>79</v>
      </c>
      <c r="C49" s="16">
        <v>1840</v>
      </c>
      <c r="D49" s="16">
        <v>1840</v>
      </c>
      <c r="E49" s="46">
        <f t="shared" si="3"/>
        <v>100</v>
      </c>
    </row>
    <row r="50" spans="1:5">
      <c r="A50" s="14"/>
      <c r="B50" s="15"/>
      <c r="C50" s="16"/>
      <c r="D50" s="16"/>
      <c r="E50" s="46"/>
    </row>
    <row r="51" spans="1:5">
      <c r="A51" s="28" t="s">
        <v>29</v>
      </c>
      <c r="B51" s="31"/>
      <c r="C51" s="30">
        <f>SUM(C47:C50)</f>
        <v>16375.95</v>
      </c>
      <c r="D51" s="30">
        <f>SUM(D47:D50)</f>
        <v>16375.95</v>
      </c>
      <c r="E51" s="47">
        <f t="shared" si="3"/>
        <v>100</v>
      </c>
    </row>
    <row r="52" spans="1:5">
      <c r="A52" s="8"/>
      <c r="B52" s="7"/>
      <c r="C52" s="10"/>
      <c r="D52" s="10"/>
    </row>
    <row r="53" spans="1:5" ht="16.2">
      <c r="A53" s="9" t="s">
        <v>24</v>
      </c>
      <c r="B53" s="7"/>
      <c r="C53" s="10"/>
      <c r="D53" s="10"/>
    </row>
    <row r="54" spans="1:5" ht="43.2">
      <c r="A54" s="3" t="s">
        <v>2</v>
      </c>
      <c r="B54" s="2" t="s">
        <v>0</v>
      </c>
      <c r="C54" s="4" t="s">
        <v>51</v>
      </c>
      <c r="D54" s="4" t="s">
        <v>50</v>
      </c>
      <c r="E54" s="56" t="s">
        <v>44</v>
      </c>
    </row>
    <row r="55" spans="1:5">
      <c r="A55" s="43"/>
      <c r="B55" s="44"/>
      <c r="C55" s="36">
        <v>1</v>
      </c>
      <c r="D55" s="36">
        <v>2</v>
      </c>
      <c r="E55" s="63">
        <v>3</v>
      </c>
    </row>
    <row r="56" spans="1:5">
      <c r="A56" s="65">
        <v>32111</v>
      </c>
      <c r="B56" s="12" t="s">
        <v>76</v>
      </c>
      <c r="C56" s="53">
        <v>1000</v>
      </c>
      <c r="D56" s="53">
        <v>3516</v>
      </c>
      <c r="E56" s="60">
        <f>D56/C56*100</f>
        <v>351.6</v>
      </c>
    </row>
    <row r="57" spans="1:5">
      <c r="A57" s="65">
        <v>32131</v>
      </c>
      <c r="B57" s="12" t="s">
        <v>77</v>
      </c>
      <c r="C57" s="53">
        <v>1000</v>
      </c>
      <c r="D57" s="53">
        <v>1190</v>
      </c>
      <c r="E57" s="60">
        <v>0</v>
      </c>
    </row>
    <row r="58" spans="1:5">
      <c r="A58" s="14">
        <v>32211</v>
      </c>
      <c r="B58" s="15" t="s">
        <v>46</v>
      </c>
      <c r="C58" s="17">
        <v>5000</v>
      </c>
      <c r="D58" s="17">
        <v>887.57</v>
      </c>
      <c r="E58" s="46">
        <f>D58/C58*100</f>
        <v>17.7514</v>
      </c>
    </row>
    <row r="59" spans="1:5" s="40" customFormat="1" ht="13.8">
      <c r="A59" s="14">
        <v>32221</v>
      </c>
      <c r="B59" s="15" t="s">
        <v>6</v>
      </c>
      <c r="C59" s="16">
        <v>2000</v>
      </c>
      <c r="D59" s="16">
        <v>0</v>
      </c>
      <c r="E59" s="46">
        <f t="shared" ref="E59:E63" si="4">D59/C59*100</f>
        <v>0</v>
      </c>
    </row>
    <row r="60" spans="1:5">
      <c r="A60" s="14">
        <v>32372</v>
      </c>
      <c r="B60" s="15" t="s">
        <v>45</v>
      </c>
      <c r="C60" s="16">
        <v>5000</v>
      </c>
      <c r="D60" s="16">
        <v>4742.0200000000004</v>
      </c>
      <c r="E60" s="46">
        <f t="shared" si="4"/>
        <v>94.840400000000017</v>
      </c>
    </row>
    <row r="61" spans="1:5">
      <c r="A61" s="14">
        <v>32999</v>
      </c>
      <c r="B61" s="15" t="s">
        <v>17</v>
      </c>
      <c r="C61" s="16">
        <v>15000</v>
      </c>
      <c r="D61" s="16">
        <v>5307.69</v>
      </c>
      <c r="E61" s="46">
        <f t="shared" si="4"/>
        <v>35.384599999999999</v>
      </c>
    </row>
    <row r="62" spans="1:5">
      <c r="A62" s="14">
        <v>42219</v>
      </c>
      <c r="B62" s="15" t="s">
        <v>18</v>
      </c>
      <c r="C62" s="16">
        <v>6000</v>
      </c>
      <c r="D62" s="16">
        <v>0</v>
      </c>
      <c r="E62" s="46">
        <f t="shared" si="4"/>
        <v>0</v>
      </c>
    </row>
    <row r="63" spans="1:5">
      <c r="A63" s="28" t="s">
        <v>29</v>
      </c>
      <c r="B63" s="31"/>
      <c r="C63" s="30">
        <f>SUM(C56:C62)</f>
        <v>35000</v>
      </c>
      <c r="D63" s="30">
        <f>SUM(D56:D62)</f>
        <v>15643.279999999999</v>
      </c>
      <c r="E63" s="47">
        <f t="shared" si="4"/>
        <v>44.69508571428571</v>
      </c>
    </row>
    <row r="64" spans="1:5">
      <c r="A64" s="7"/>
      <c r="B64" s="7"/>
      <c r="C64" s="10"/>
      <c r="D64" s="10"/>
    </row>
    <row r="65" spans="1:5">
      <c r="A65" s="20"/>
      <c r="B65" s="21"/>
      <c r="C65" s="22"/>
      <c r="D65" s="22"/>
    </row>
    <row r="66" spans="1:5" ht="16.2">
      <c r="A66" s="9" t="s">
        <v>27</v>
      </c>
      <c r="B66" s="7"/>
      <c r="C66" s="10"/>
      <c r="D66" s="10"/>
    </row>
    <row r="67" spans="1:5" ht="43.2">
      <c r="A67" s="3" t="s">
        <v>2</v>
      </c>
      <c r="B67" s="2" t="s">
        <v>0</v>
      </c>
      <c r="C67" s="4" t="s">
        <v>51</v>
      </c>
      <c r="D67" s="4" t="s">
        <v>50</v>
      </c>
      <c r="E67" s="56" t="s">
        <v>44</v>
      </c>
    </row>
    <row r="68" spans="1:5">
      <c r="A68" s="43"/>
      <c r="B68" s="44"/>
      <c r="C68" s="36">
        <v>1</v>
      </c>
      <c r="D68" s="36">
        <v>2</v>
      </c>
      <c r="E68" s="63">
        <v>3</v>
      </c>
    </row>
    <row r="69" spans="1:5">
      <c r="A69" s="14">
        <v>32999</v>
      </c>
      <c r="B69" s="15" t="s">
        <v>19</v>
      </c>
      <c r="C69" s="16">
        <v>20000</v>
      </c>
      <c r="D69" s="16">
        <v>11597.5</v>
      </c>
      <c r="E69" s="60">
        <f t="shared" ref="E69" si="5">D69/C69*100</f>
        <v>57.987500000000004</v>
      </c>
    </row>
    <row r="70" spans="1:5">
      <c r="A70" s="14">
        <v>42411</v>
      </c>
      <c r="B70" s="15" t="s">
        <v>33</v>
      </c>
      <c r="C70" s="16">
        <v>2000</v>
      </c>
      <c r="D70" s="16">
        <v>156.09</v>
      </c>
      <c r="E70" s="60">
        <f t="shared" ref="E70:E71" si="6">D70/C70*100</f>
        <v>7.8045</v>
      </c>
    </row>
    <row r="71" spans="1:5">
      <c r="A71" s="28" t="s">
        <v>29</v>
      </c>
      <c r="B71" s="31"/>
      <c r="C71" s="30">
        <f>SUM(C69:C70)</f>
        <v>22000</v>
      </c>
      <c r="D71" s="30">
        <f>SUM(D69:D70)</f>
        <v>11753.59</v>
      </c>
      <c r="E71" s="56">
        <f t="shared" si="6"/>
        <v>53.425409090909092</v>
      </c>
    </row>
    <row r="72" spans="1:5">
      <c r="A72" s="27"/>
      <c r="B72" s="32"/>
      <c r="C72" s="33"/>
      <c r="D72" s="33"/>
      <c r="E72" s="62"/>
    </row>
    <row r="73" spans="1:5">
      <c r="A73" s="27"/>
      <c r="B73" s="32"/>
      <c r="C73" s="33"/>
      <c r="D73" s="33"/>
      <c r="E73" s="62"/>
    </row>
    <row r="74" spans="1:5" ht="16.2">
      <c r="A74" s="9" t="s">
        <v>55</v>
      </c>
      <c r="B74" s="7"/>
      <c r="C74" s="10"/>
      <c r="D74" s="10"/>
    </row>
    <row r="75" spans="1:5" ht="43.2">
      <c r="A75" s="3" t="s">
        <v>2</v>
      </c>
      <c r="B75" s="2" t="s">
        <v>0</v>
      </c>
      <c r="C75" s="4" t="s">
        <v>51</v>
      </c>
      <c r="D75" s="4" t="s">
        <v>50</v>
      </c>
      <c r="E75" s="56" t="s">
        <v>44</v>
      </c>
    </row>
    <row r="76" spans="1:5">
      <c r="A76" s="65">
        <v>32999</v>
      </c>
      <c r="B76" s="66" t="s">
        <v>17</v>
      </c>
      <c r="C76" s="53">
        <v>5800</v>
      </c>
      <c r="D76" s="53">
        <v>4800.55</v>
      </c>
      <c r="E76" s="60">
        <f>D76/C76*100</f>
        <v>82.768103448275866</v>
      </c>
    </row>
    <row r="77" spans="1:5">
      <c r="A77" s="14">
        <v>42261</v>
      </c>
      <c r="B77" s="15" t="s">
        <v>74</v>
      </c>
      <c r="C77" s="16">
        <v>1127.3</v>
      </c>
      <c r="D77" s="16">
        <v>1127.3</v>
      </c>
      <c r="E77" s="46">
        <f t="shared" ref="E77" si="7">D77/C77*100</f>
        <v>100</v>
      </c>
    </row>
    <row r="78" spans="1:5">
      <c r="A78" s="28" t="s">
        <v>29</v>
      </c>
      <c r="B78" s="31"/>
      <c r="C78" s="30">
        <v>6927.3</v>
      </c>
      <c r="D78" s="30">
        <v>5927.85</v>
      </c>
      <c r="E78" s="47">
        <f>D78/C78*100</f>
        <v>85.572300896453172</v>
      </c>
    </row>
    <row r="79" spans="1:5">
      <c r="A79" s="8"/>
      <c r="B79" s="7"/>
      <c r="C79" s="10"/>
      <c r="D79" s="10"/>
    </row>
    <row r="80" spans="1:5">
      <c r="A80" s="28" t="s">
        <v>30</v>
      </c>
      <c r="B80" s="42"/>
      <c r="C80" s="30"/>
      <c r="D80" s="30"/>
      <c r="E80" s="47"/>
    </row>
    <row r="81" spans="1:5">
      <c r="A81" s="27"/>
      <c r="B81" s="7"/>
      <c r="C81" s="33"/>
      <c r="D81" s="33"/>
      <c r="E81" s="58"/>
    </row>
    <row r="82" spans="1:5">
      <c r="A82" s="27"/>
      <c r="B82" s="7"/>
      <c r="C82" s="33"/>
      <c r="D82" s="33"/>
      <c r="E82" s="58"/>
    </row>
    <row r="83" spans="1:5" ht="18">
      <c r="A83" s="25" t="s">
        <v>60</v>
      </c>
      <c r="B83" s="26" t="s">
        <v>61</v>
      </c>
      <c r="C83" s="10"/>
      <c r="D83" s="10"/>
    </row>
    <row r="84" spans="1:5" s="40" customFormat="1" ht="16.2">
      <c r="A84" s="9" t="s">
        <v>62</v>
      </c>
      <c r="B84" s="7"/>
      <c r="C84" s="10"/>
      <c r="D84" s="10"/>
      <c r="E84" s="5"/>
    </row>
    <row r="85" spans="1:5" ht="43.2">
      <c r="A85" s="3" t="s">
        <v>2</v>
      </c>
      <c r="B85" s="2" t="s">
        <v>0</v>
      </c>
      <c r="C85" s="4" t="s">
        <v>51</v>
      </c>
      <c r="D85" s="4" t="s">
        <v>50</v>
      </c>
      <c r="E85" s="56" t="s">
        <v>44</v>
      </c>
    </row>
    <row r="86" spans="1:5">
      <c r="A86" s="43"/>
      <c r="B86" s="44"/>
      <c r="C86" s="36">
        <v>1</v>
      </c>
      <c r="D86" s="36">
        <v>2</v>
      </c>
      <c r="E86" s="63">
        <v>3</v>
      </c>
    </row>
    <row r="87" spans="1:5">
      <c r="A87" s="14">
        <v>32221</v>
      </c>
      <c r="B87" s="15" t="s">
        <v>6</v>
      </c>
      <c r="C87" s="16">
        <v>3781.33</v>
      </c>
      <c r="D87" s="16">
        <v>3781.33</v>
      </c>
      <c r="E87" s="46">
        <f>D87/C87*100</f>
        <v>100</v>
      </c>
    </row>
    <row r="88" spans="1:5">
      <c r="A88" s="28" t="s">
        <v>30</v>
      </c>
      <c r="B88" s="31"/>
      <c r="C88" s="30">
        <f>SUM(C87)</f>
        <v>3781.33</v>
      </c>
      <c r="D88" s="30">
        <f>SUM(D87)</f>
        <v>3781.33</v>
      </c>
      <c r="E88" s="47">
        <f>D88/C88*100</f>
        <v>100</v>
      </c>
    </row>
    <row r="89" spans="1:5">
      <c r="A89" s="27"/>
      <c r="B89" s="32"/>
      <c r="C89" s="33"/>
      <c r="D89" s="33"/>
      <c r="E89" s="58"/>
    </row>
    <row r="90" spans="1:5">
      <c r="A90" s="27"/>
      <c r="B90" s="32"/>
      <c r="C90" s="33"/>
      <c r="D90" s="33"/>
      <c r="E90" s="58"/>
    </row>
    <row r="91" spans="1:5" ht="16.2">
      <c r="A91" s="9" t="s">
        <v>66</v>
      </c>
      <c r="B91" s="7"/>
      <c r="C91" s="10"/>
      <c r="D91" s="10"/>
    </row>
    <row r="92" spans="1:5" ht="43.2">
      <c r="A92" s="3" t="s">
        <v>2</v>
      </c>
      <c r="B92" s="2" t="s">
        <v>0</v>
      </c>
      <c r="C92" s="4" t="s">
        <v>51</v>
      </c>
      <c r="D92" s="4" t="s">
        <v>50</v>
      </c>
      <c r="E92" s="56" t="s">
        <v>44</v>
      </c>
    </row>
    <row r="93" spans="1:5">
      <c r="A93" s="43"/>
      <c r="B93" s="44"/>
      <c r="C93" s="36">
        <v>1</v>
      </c>
      <c r="D93" s="36">
        <v>2</v>
      </c>
      <c r="E93" s="63">
        <v>3</v>
      </c>
    </row>
    <row r="94" spans="1:5">
      <c r="A94" s="14">
        <v>32221</v>
      </c>
      <c r="B94" s="15" t="s">
        <v>6</v>
      </c>
      <c r="C94" s="16">
        <v>50000</v>
      </c>
      <c r="D94" s="16">
        <v>23477.94</v>
      </c>
      <c r="E94" s="46">
        <f>D94/C94*100</f>
        <v>46.955880000000001</v>
      </c>
    </row>
    <row r="95" spans="1:5">
      <c r="A95" s="28" t="s">
        <v>30</v>
      </c>
      <c r="B95" s="31"/>
      <c r="C95" s="30">
        <f>SUM(C94)</f>
        <v>50000</v>
      </c>
      <c r="D95" s="30">
        <f>SUM(D94)</f>
        <v>23477.94</v>
      </c>
      <c r="E95" s="47">
        <f>D95/C95*100</f>
        <v>46.955880000000001</v>
      </c>
    </row>
    <row r="96" spans="1:5">
      <c r="A96" s="27"/>
      <c r="B96" s="32"/>
      <c r="C96" s="33"/>
      <c r="D96" s="33"/>
      <c r="E96" s="58"/>
    </row>
    <row r="97" spans="1:5">
      <c r="A97" s="28" t="s">
        <v>30</v>
      </c>
      <c r="B97" s="15"/>
      <c r="C97" s="30">
        <f>C95+C88</f>
        <v>53781.33</v>
      </c>
      <c r="D97" s="30">
        <f>D95+D88</f>
        <v>27259.269999999997</v>
      </c>
      <c r="E97" s="47">
        <f>D97/C97*100</f>
        <v>50.685377248944931</v>
      </c>
    </row>
    <row r="98" spans="1:5">
      <c r="A98" s="27"/>
      <c r="B98" s="21"/>
      <c r="C98" s="33"/>
      <c r="D98" s="33"/>
      <c r="E98" s="58"/>
    </row>
    <row r="99" spans="1:5">
      <c r="A99" s="27"/>
      <c r="B99" s="7"/>
      <c r="C99" s="33"/>
      <c r="D99" s="33"/>
      <c r="E99" s="58"/>
    </row>
    <row r="100" spans="1:5">
      <c r="A100" s="27"/>
      <c r="B100" s="7"/>
      <c r="C100" s="33"/>
      <c r="D100" s="33"/>
      <c r="E100" s="58"/>
    </row>
    <row r="101" spans="1:5" s="7" customFormat="1">
      <c r="A101" s="27"/>
      <c r="C101" s="33"/>
      <c r="D101" s="33"/>
      <c r="E101" s="58"/>
    </row>
    <row r="102" spans="1:5" s="7" customFormat="1" ht="18">
      <c r="A102" s="25" t="s">
        <v>58</v>
      </c>
      <c r="B102" s="26" t="s">
        <v>59</v>
      </c>
      <c r="C102" s="10"/>
      <c r="D102" s="10"/>
      <c r="E102" s="5"/>
    </row>
    <row r="103" spans="1:5" ht="16.2">
      <c r="A103" s="9" t="s">
        <v>21</v>
      </c>
      <c r="B103" s="7"/>
      <c r="C103" s="10"/>
      <c r="D103" s="10"/>
    </row>
    <row r="104" spans="1:5" ht="43.2">
      <c r="A104" s="3" t="s">
        <v>2</v>
      </c>
      <c r="B104" s="2" t="s">
        <v>0</v>
      </c>
      <c r="C104" s="4" t="s">
        <v>51</v>
      </c>
      <c r="D104" s="4" t="s">
        <v>50</v>
      </c>
      <c r="E104" s="56" t="s">
        <v>44</v>
      </c>
    </row>
    <row r="105" spans="1:5" ht="33" customHeight="1">
      <c r="A105" s="43"/>
      <c r="B105" s="44"/>
      <c r="C105" s="36">
        <v>1</v>
      </c>
      <c r="D105" s="36">
        <v>2</v>
      </c>
      <c r="E105" s="63">
        <v>3</v>
      </c>
    </row>
    <row r="106" spans="1:5">
      <c r="A106" s="14">
        <v>42411</v>
      </c>
      <c r="B106" s="15" t="s">
        <v>59</v>
      </c>
      <c r="C106" s="16">
        <v>45000</v>
      </c>
      <c r="D106" s="16">
        <v>29890.01</v>
      </c>
      <c r="E106" s="46">
        <f>D106/C106*100</f>
        <v>66.422244444444445</v>
      </c>
    </row>
    <row r="107" spans="1:5">
      <c r="A107" s="28" t="s">
        <v>30</v>
      </c>
      <c r="B107" s="31"/>
      <c r="C107" s="30">
        <f>SUM(C106:C106)</f>
        <v>45000</v>
      </c>
      <c r="D107" s="30">
        <f>SUM(D106:D106)</f>
        <v>29890.01</v>
      </c>
      <c r="E107" s="47">
        <f>D107/C107*100</f>
        <v>66.422244444444445</v>
      </c>
    </row>
    <row r="108" spans="1:5">
      <c r="A108" s="8"/>
      <c r="B108" s="7"/>
      <c r="C108" s="10"/>
      <c r="D108" s="10"/>
    </row>
    <row r="109" spans="1:5">
      <c r="A109" s="8"/>
      <c r="B109" s="7"/>
      <c r="C109" s="10"/>
      <c r="D109" s="10"/>
    </row>
    <row r="110" spans="1:5">
      <c r="A110" s="8"/>
      <c r="B110" s="7"/>
      <c r="C110" s="10"/>
      <c r="D110" s="10"/>
    </row>
    <row r="111" spans="1:5">
      <c r="A111" s="27"/>
      <c r="B111" s="32"/>
      <c r="C111" s="33"/>
      <c r="D111" s="33"/>
      <c r="E111" s="58"/>
    </row>
    <row r="112" spans="1:5">
      <c r="A112" s="27"/>
      <c r="B112" s="21"/>
      <c r="C112" s="33"/>
      <c r="D112" s="33"/>
      <c r="E112" s="58"/>
    </row>
    <row r="113" spans="1:5" ht="18">
      <c r="A113" s="25" t="s">
        <v>81</v>
      </c>
      <c r="B113" s="26" t="s">
        <v>82</v>
      </c>
      <c r="C113" s="10"/>
      <c r="D113" s="10"/>
    </row>
    <row r="114" spans="1:5" ht="16.2">
      <c r="A114" s="9" t="s">
        <v>83</v>
      </c>
      <c r="B114" s="7"/>
      <c r="C114" s="10"/>
      <c r="D114" s="10"/>
    </row>
    <row r="115" spans="1:5">
      <c r="A115" s="27"/>
      <c r="B115" s="21"/>
      <c r="C115" s="33"/>
      <c r="D115" s="33"/>
      <c r="E115" s="58"/>
    </row>
    <row r="116" spans="1:5" ht="43.2">
      <c r="A116" s="3" t="s">
        <v>2</v>
      </c>
      <c r="B116" s="2" t="s">
        <v>0</v>
      </c>
      <c r="C116" s="4" t="s">
        <v>51</v>
      </c>
      <c r="D116" s="4" t="s">
        <v>50</v>
      </c>
      <c r="E116" s="56" t="s">
        <v>44</v>
      </c>
    </row>
    <row r="117" spans="1:5">
      <c r="A117" s="43"/>
      <c r="B117" s="44"/>
      <c r="C117" s="36">
        <v>1</v>
      </c>
      <c r="D117" s="36">
        <v>2</v>
      </c>
      <c r="E117" s="57">
        <v>3</v>
      </c>
    </row>
    <row r="118" spans="1:5">
      <c r="A118" s="14">
        <v>32114</v>
      </c>
      <c r="B118" s="15" t="s">
        <v>4</v>
      </c>
      <c r="C118" s="16">
        <v>8720</v>
      </c>
      <c r="D118" s="16">
        <v>8229.5</v>
      </c>
      <c r="E118" s="46">
        <f>D118/C118*100</f>
        <v>94.375</v>
      </c>
    </row>
    <row r="119" spans="1:5">
      <c r="A119" s="14">
        <v>32116</v>
      </c>
      <c r="B119" s="15" t="s">
        <v>4</v>
      </c>
      <c r="C119" s="16">
        <v>46589.88</v>
      </c>
      <c r="D119" s="16">
        <v>45662.400000000001</v>
      </c>
      <c r="E119" s="46">
        <f t="shared" ref="E119:E120" si="8">D119/C119*100</f>
        <v>98.00926724859562</v>
      </c>
    </row>
    <row r="120" spans="1:5">
      <c r="A120" s="28" t="s">
        <v>29</v>
      </c>
      <c r="B120" s="31"/>
      <c r="C120" s="30">
        <f>SUM(C118:C119)</f>
        <v>55309.88</v>
      </c>
      <c r="D120" s="30">
        <f>SUM(D118:D119)</f>
        <v>53891.9</v>
      </c>
      <c r="E120" s="46">
        <f t="shared" si="8"/>
        <v>97.436298903559376</v>
      </c>
    </row>
    <row r="121" spans="1:5">
      <c r="A121" s="8"/>
      <c r="B121" s="7"/>
      <c r="C121" s="10"/>
      <c r="D121" s="7"/>
    </row>
    <row r="122" spans="1:5" ht="18">
      <c r="A122" s="25" t="s">
        <v>65</v>
      </c>
      <c r="B122" s="26" t="s">
        <v>28</v>
      </c>
      <c r="C122" s="10"/>
      <c r="D122" s="10"/>
    </row>
    <row r="123" spans="1:5" ht="16.2">
      <c r="A123" s="9" t="s">
        <v>21</v>
      </c>
      <c r="B123" s="7"/>
      <c r="C123" s="10"/>
      <c r="D123" s="10"/>
    </row>
    <row r="124" spans="1:5" ht="43.2">
      <c r="A124" s="3" t="s">
        <v>2</v>
      </c>
      <c r="B124" s="2" t="s">
        <v>0</v>
      </c>
      <c r="C124" s="4" t="s">
        <v>51</v>
      </c>
      <c r="D124" s="4" t="s">
        <v>50</v>
      </c>
      <c r="E124" s="56" t="s">
        <v>48</v>
      </c>
    </row>
    <row r="125" spans="1:5">
      <c r="A125" s="37"/>
      <c r="B125" s="38"/>
      <c r="C125" s="39">
        <v>1</v>
      </c>
      <c r="D125" s="39">
        <v>2</v>
      </c>
      <c r="E125" s="64">
        <v>3</v>
      </c>
    </row>
    <row r="126" spans="1:5">
      <c r="A126" s="18">
        <v>311</v>
      </c>
      <c r="B126" s="19" t="s">
        <v>25</v>
      </c>
      <c r="C126" s="16">
        <v>3000000</v>
      </c>
      <c r="D126" s="16">
        <v>2231171.88</v>
      </c>
      <c r="E126" s="46">
        <f>D126/C126*100</f>
        <v>74.372395999999995</v>
      </c>
    </row>
    <row r="127" spans="1:5">
      <c r="A127" s="18">
        <v>312</v>
      </c>
      <c r="B127" s="19" t="s">
        <v>22</v>
      </c>
      <c r="C127" s="16">
        <v>200000</v>
      </c>
      <c r="D127" s="16">
        <v>52701.4</v>
      </c>
      <c r="E127" s="46">
        <f>D127/C127*100</f>
        <v>26.3507</v>
      </c>
    </row>
    <row r="128" spans="1:5">
      <c r="A128" s="18">
        <v>313</v>
      </c>
      <c r="B128" s="19" t="s">
        <v>26</v>
      </c>
      <c r="C128" s="16">
        <v>500000</v>
      </c>
      <c r="D128" s="16">
        <v>368143.31</v>
      </c>
      <c r="E128" s="46">
        <f t="shared" ref="E128:E131" si="9">D128/C128*100</f>
        <v>73.628662000000006</v>
      </c>
    </row>
    <row r="129" spans="1:5">
      <c r="A129" s="18">
        <v>321</v>
      </c>
      <c r="B129" s="19" t="s">
        <v>56</v>
      </c>
      <c r="C129" s="16">
        <v>220000</v>
      </c>
      <c r="D129" s="16">
        <v>131613.34</v>
      </c>
      <c r="E129" s="46">
        <f t="shared" si="9"/>
        <v>59.824245454545455</v>
      </c>
    </row>
    <row r="130" spans="1:5">
      <c r="A130" s="18">
        <v>3295</v>
      </c>
      <c r="B130" s="19" t="s">
        <v>32</v>
      </c>
      <c r="C130" s="16">
        <v>11250</v>
      </c>
      <c r="D130" s="16">
        <v>10312.5</v>
      </c>
      <c r="E130" s="46">
        <f t="shared" si="9"/>
        <v>91.666666666666657</v>
      </c>
    </row>
    <row r="131" spans="1:5">
      <c r="A131" s="28" t="s">
        <v>29</v>
      </c>
      <c r="B131" s="31"/>
      <c r="C131" s="30">
        <f>SUM(C126:C130)</f>
        <v>3931250</v>
      </c>
      <c r="D131" s="30">
        <f>SUM(D126:D130)</f>
        <v>2793942.4299999997</v>
      </c>
      <c r="E131" s="47">
        <f t="shared" si="9"/>
        <v>71.07007771065183</v>
      </c>
    </row>
    <row r="135" spans="1:5" ht="21" customHeight="1" thickBot="1">
      <c r="A135" s="7"/>
      <c r="B135" s="68" t="s">
        <v>95</v>
      </c>
      <c r="C135" s="49">
        <f>C33+C42+C51+C63+C71+C78+C88+C97+C107+C120+C131</f>
        <v>4735136.08</v>
      </c>
      <c r="D135" s="49">
        <f>D33+D42+D51+D63+D71+D78+D88+D97+D107+D120+D131</f>
        <v>3525668.8899999997</v>
      </c>
      <c r="E135" s="50">
        <f>D135/C135*100</f>
        <v>74.45760439476112</v>
      </c>
    </row>
    <row r="136" spans="1:5" ht="33.75" customHeight="1" thickTop="1">
      <c r="A136" s="7"/>
      <c r="B136" s="7"/>
      <c r="C136" s="7"/>
      <c r="D136" s="7"/>
      <c r="E136" s="10"/>
    </row>
    <row r="137" spans="1:5">
      <c r="A137" s="7"/>
      <c r="B137" s="7"/>
      <c r="C137" s="7"/>
      <c r="D137" s="7"/>
      <c r="E137" s="10"/>
    </row>
    <row r="139" spans="1:5" ht="18">
      <c r="A139" s="70" t="s">
        <v>34</v>
      </c>
      <c r="B139" s="70"/>
      <c r="C139" s="70"/>
      <c r="D139" s="70"/>
      <c r="E139" s="70"/>
    </row>
    <row r="141" spans="1:5" ht="16.2">
      <c r="A141" s="9" t="s">
        <v>35</v>
      </c>
      <c r="B141" s="7"/>
      <c r="C141" s="10"/>
      <c r="D141" s="10"/>
    </row>
    <row r="142" spans="1:5" ht="43.2">
      <c r="A142" s="3" t="s">
        <v>2</v>
      </c>
      <c r="B142" s="2" t="s">
        <v>0</v>
      </c>
      <c r="C142" s="4" t="s">
        <v>51</v>
      </c>
      <c r="D142" s="4" t="s">
        <v>50</v>
      </c>
      <c r="E142" s="56" t="s">
        <v>48</v>
      </c>
    </row>
    <row r="143" spans="1:5">
      <c r="A143" s="43"/>
      <c r="B143" s="44"/>
      <c r="C143" s="36">
        <v>1</v>
      </c>
      <c r="D143" s="36">
        <v>2</v>
      </c>
      <c r="E143" s="63">
        <v>3</v>
      </c>
    </row>
    <row r="144" spans="1:5" ht="28.2">
      <c r="A144" s="52">
        <v>6711</v>
      </c>
      <c r="B144" s="41" t="s">
        <v>36</v>
      </c>
      <c r="C144" s="51">
        <v>561790.29</v>
      </c>
      <c r="D144" s="16">
        <v>561790.29</v>
      </c>
      <c r="E144" s="46">
        <f>D144/C144*100</f>
        <v>100</v>
      </c>
    </row>
    <row r="145" spans="1:5" ht="28.2">
      <c r="A145" s="52">
        <v>6712</v>
      </c>
      <c r="B145" s="41" t="s">
        <v>37</v>
      </c>
      <c r="C145" s="51">
        <v>0</v>
      </c>
      <c r="D145" s="16">
        <v>0</v>
      </c>
      <c r="E145" s="46">
        <v>0</v>
      </c>
    </row>
    <row r="146" spans="1:5">
      <c r="A146" s="28" t="s">
        <v>29</v>
      </c>
      <c r="B146" s="31"/>
      <c r="C146" s="30">
        <f>SUM(C144:C145)</f>
        <v>561790.29</v>
      </c>
      <c r="D146" s="30">
        <f>SUM(D144:D145)</f>
        <v>561790.29</v>
      </c>
      <c r="E146" s="47">
        <f t="shared" ref="E146" si="10">D146/C146*100</f>
        <v>100</v>
      </c>
    </row>
    <row r="148" spans="1:5">
      <c r="A148" s="27"/>
      <c r="B148" s="32"/>
      <c r="C148" s="33"/>
      <c r="D148" s="33"/>
      <c r="E148" s="59"/>
    </row>
    <row r="149" spans="1:5">
      <c r="A149" s="27"/>
      <c r="B149" s="32"/>
      <c r="C149" s="33"/>
      <c r="D149" s="33"/>
      <c r="E149" s="59"/>
    </row>
    <row r="151" spans="1:5" ht="16.2">
      <c r="A151" s="9" t="s">
        <v>24</v>
      </c>
      <c r="B151" s="7"/>
      <c r="C151" s="10"/>
      <c r="D151" s="10"/>
    </row>
    <row r="152" spans="1:5" ht="43.2">
      <c r="A152" s="3" t="s">
        <v>2</v>
      </c>
      <c r="B152" s="2" t="s">
        <v>0</v>
      </c>
      <c r="C152" s="4" t="s">
        <v>51</v>
      </c>
      <c r="D152" s="4" t="s">
        <v>50</v>
      </c>
      <c r="E152" s="56" t="s">
        <v>48</v>
      </c>
    </row>
    <row r="153" spans="1:5">
      <c r="A153" s="43"/>
      <c r="B153" s="44"/>
      <c r="C153" s="36">
        <v>1</v>
      </c>
      <c r="D153" s="36">
        <v>2</v>
      </c>
      <c r="E153" s="63">
        <v>3</v>
      </c>
    </row>
    <row r="154" spans="1:5">
      <c r="A154" s="52">
        <v>6615</v>
      </c>
      <c r="B154" s="41" t="s">
        <v>38</v>
      </c>
      <c r="C154" s="51">
        <v>43000</v>
      </c>
      <c r="D154" s="16">
        <v>29751.5</v>
      </c>
      <c r="E154" s="46">
        <f>D154/C154*100</f>
        <v>69.189534883720924</v>
      </c>
    </row>
    <row r="155" spans="1:5">
      <c r="A155" s="28" t="s">
        <v>29</v>
      </c>
      <c r="B155" s="31"/>
      <c r="C155" s="30">
        <f>SUM(C154)</f>
        <v>43000</v>
      </c>
      <c r="D155" s="30">
        <f>SUM(D154)</f>
        <v>29751.5</v>
      </c>
      <c r="E155" s="47">
        <f>D155/C155*100</f>
        <v>69.189534883720924</v>
      </c>
    </row>
    <row r="157" spans="1:5" ht="16.2">
      <c r="A157" s="9" t="s">
        <v>27</v>
      </c>
      <c r="B157" s="7"/>
      <c r="C157" s="10"/>
      <c r="D157" s="10"/>
    </row>
    <row r="158" spans="1:5" ht="43.2">
      <c r="A158" s="3" t="s">
        <v>2</v>
      </c>
      <c r="B158" s="2" t="s">
        <v>0</v>
      </c>
      <c r="C158" s="4" t="s">
        <v>51</v>
      </c>
      <c r="D158" s="4" t="s">
        <v>50</v>
      </c>
      <c r="E158" s="56" t="s">
        <v>48</v>
      </c>
    </row>
    <row r="159" spans="1:5">
      <c r="A159" s="43"/>
      <c r="B159" s="44"/>
      <c r="C159" s="36">
        <v>1</v>
      </c>
      <c r="D159" s="36">
        <v>2</v>
      </c>
      <c r="E159" s="63">
        <v>3</v>
      </c>
    </row>
    <row r="160" spans="1:5">
      <c r="A160" s="52">
        <v>6526</v>
      </c>
      <c r="B160" s="41" t="s">
        <v>39</v>
      </c>
      <c r="C160" s="51">
        <v>72000</v>
      </c>
      <c r="D160" s="16">
        <v>44325.55</v>
      </c>
      <c r="E160" s="46">
        <f>D160/C160*100</f>
        <v>61.563263888888898</v>
      </c>
    </row>
    <row r="161" spans="1:5">
      <c r="A161" s="28" t="s">
        <v>29</v>
      </c>
      <c r="B161" s="31"/>
      <c r="C161" s="30">
        <f>SUM(C160)</f>
        <v>72000</v>
      </c>
      <c r="D161" s="30">
        <f>SUM(D160)</f>
        <v>44325.55</v>
      </c>
      <c r="E161" s="47">
        <f>D161/C161*100</f>
        <v>61.563263888888898</v>
      </c>
    </row>
    <row r="163" spans="1:5" ht="16.2">
      <c r="A163" s="9" t="s">
        <v>40</v>
      </c>
      <c r="B163" s="7"/>
      <c r="C163" s="10"/>
      <c r="D163" s="10"/>
    </row>
    <row r="164" spans="1:5" ht="43.2">
      <c r="A164" s="3" t="s">
        <v>2</v>
      </c>
      <c r="B164" s="2" t="s">
        <v>0</v>
      </c>
      <c r="C164" s="4" t="s">
        <v>51</v>
      </c>
      <c r="D164" s="4" t="s">
        <v>50</v>
      </c>
      <c r="E164" s="56" t="s">
        <v>48</v>
      </c>
    </row>
    <row r="165" spans="1:5">
      <c r="A165" s="43"/>
      <c r="B165" s="44"/>
      <c r="C165" s="36">
        <v>1</v>
      </c>
      <c r="D165" s="36">
        <v>2</v>
      </c>
      <c r="E165" s="63">
        <v>3</v>
      </c>
    </row>
    <row r="166" spans="1:5" ht="28.2">
      <c r="A166" s="52">
        <v>6361</v>
      </c>
      <c r="B166" s="41" t="s">
        <v>41</v>
      </c>
      <c r="C166" s="51"/>
      <c r="D166" s="16"/>
      <c r="E166" s="46"/>
    </row>
    <row r="167" spans="1:5">
      <c r="A167" s="52">
        <v>6361</v>
      </c>
      <c r="B167" s="41" t="s">
        <v>67</v>
      </c>
      <c r="C167" s="51">
        <v>3931250</v>
      </c>
      <c r="D167" s="16">
        <v>2793942.43</v>
      </c>
      <c r="E167" s="46">
        <f t="shared" ref="E167:E171" si="11">D167/C167*100</f>
        <v>71.07007771065183</v>
      </c>
    </row>
    <row r="168" spans="1:5">
      <c r="A168" s="52">
        <v>6361</v>
      </c>
      <c r="B168" s="41" t="s">
        <v>85</v>
      </c>
      <c r="C168" s="51">
        <v>3920</v>
      </c>
      <c r="D168" s="16">
        <v>3920</v>
      </c>
      <c r="E168" s="46">
        <f>D168/C168*100</f>
        <v>100</v>
      </c>
    </row>
    <row r="169" spans="1:5">
      <c r="A169" s="52">
        <v>63622</v>
      </c>
      <c r="B169" s="41" t="s">
        <v>92</v>
      </c>
      <c r="C169" s="51">
        <v>45000</v>
      </c>
      <c r="D169" s="16">
        <v>29890.01</v>
      </c>
      <c r="E169" s="46">
        <f>D169/C169*100</f>
        <v>66.422244444444445</v>
      </c>
    </row>
    <row r="170" spans="1:5">
      <c r="A170" s="52">
        <v>63622</v>
      </c>
      <c r="B170" s="41" t="s">
        <v>91</v>
      </c>
      <c r="C170" s="51">
        <v>1500</v>
      </c>
      <c r="D170" s="16">
        <v>1492.99</v>
      </c>
      <c r="E170" s="46">
        <f>D170/C170*100</f>
        <v>99.532666666666671</v>
      </c>
    </row>
    <row r="171" spans="1:5">
      <c r="A171" s="28" t="s">
        <v>29</v>
      </c>
      <c r="B171" s="31"/>
      <c r="C171" s="30">
        <f>SUM(C167:C170)</f>
        <v>3981670</v>
      </c>
      <c r="D171" s="30">
        <f>SUM(D167:D170)</f>
        <v>2829245.43</v>
      </c>
      <c r="E171" s="47">
        <f t="shared" si="11"/>
        <v>71.056753322098515</v>
      </c>
    </row>
    <row r="173" spans="1:5" ht="16.2">
      <c r="A173" s="9" t="s">
        <v>68</v>
      </c>
      <c r="B173" s="7"/>
      <c r="C173" s="10"/>
      <c r="D173" s="10"/>
    </row>
    <row r="174" spans="1:5" ht="43.2">
      <c r="A174" s="3" t="s">
        <v>2</v>
      </c>
      <c r="B174" s="2" t="s">
        <v>0</v>
      </c>
      <c r="C174" s="4" t="s">
        <v>51</v>
      </c>
      <c r="D174" s="4" t="s">
        <v>50</v>
      </c>
      <c r="E174" s="56" t="s">
        <v>48</v>
      </c>
    </row>
    <row r="175" spans="1:5">
      <c r="A175" s="43"/>
      <c r="B175" s="44"/>
      <c r="C175" s="36">
        <v>1</v>
      </c>
      <c r="D175" s="36">
        <v>2</v>
      </c>
      <c r="E175" s="63">
        <v>3</v>
      </c>
    </row>
    <row r="176" spans="1:5" ht="28.2">
      <c r="A176" s="52">
        <v>6361</v>
      </c>
      <c r="B176" s="41" t="s">
        <v>41</v>
      </c>
      <c r="C176" s="51">
        <v>5800</v>
      </c>
      <c r="D176" s="16">
        <v>4800.55</v>
      </c>
      <c r="E176" s="46">
        <f>D176/C176*100</f>
        <v>82.768103448275866</v>
      </c>
    </row>
    <row r="177" spans="1:5">
      <c r="A177" s="52">
        <v>6362</v>
      </c>
      <c r="B177" s="41" t="s">
        <v>84</v>
      </c>
      <c r="C177" s="51">
        <v>1127.3</v>
      </c>
      <c r="D177" s="16">
        <v>1127.3</v>
      </c>
      <c r="E177" s="46">
        <f>D177/C177*100</f>
        <v>100</v>
      </c>
    </row>
    <row r="178" spans="1:5">
      <c r="A178" s="28" t="s">
        <v>29</v>
      </c>
      <c r="B178" s="31"/>
      <c r="C178" s="30">
        <f>SUM(C176:C177)</f>
        <v>6927.3</v>
      </c>
      <c r="D178" s="30">
        <f>SUM(D176:D177)</f>
        <v>5927.85</v>
      </c>
      <c r="E178" s="47">
        <f>D178/C178*100</f>
        <v>85.572300896453172</v>
      </c>
    </row>
    <row r="180" spans="1:5">
      <c r="B180" s="68" t="s">
        <v>96</v>
      </c>
      <c r="C180" s="69">
        <f>C146+C155+C161+C171+C178</f>
        <v>4665387.59</v>
      </c>
      <c r="D180" s="69">
        <f>D146+D155+D161+D171+D178</f>
        <v>3471040.6200000006</v>
      </c>
      <c r="E180" s="69">
        <f>D180/C180*100</f>
        <v>74.399833948201518</v>
      </c>
    </row>
    <row r="184" spans="1:5" ht="18">
      <c r="A184" s="70" t="s">
        <v>93</v>
      </c>
      <c r="B184" s="70"/>
      <c r="C184" s="70"/>
      <c r="D184" s="70"/>
      <c r="E184" s="70"/>
    </row>
    <row r="186" spans="1:5" ht="16.2">
      <c r="A186" s="9" t="s">
        <v>42</v>
      </c>
      <c r="B186" s="7"/>
      <c r="C186" s="10"/>
      <c r="D186" s="10"/>
    </row>
    <row r="187" spans="1:5" ht="43.2">
      <c r="A187" s="3" t="s">
        <v>2</v>
      </c>
      <c r="B187" s="2" t="s">
        <v>0</v>
      </c>
      <c r="C187" s="4" t="s">
        <v>51</v>
      </c>
      <c r="D187" s="4" t="s">
        <v>50</v>
      </c>
      <c r="E187" s="56" t="s">
        <v>48</v>
      </c>
    </row>
    <row r="188" spans="1:5">
      <c r="A188" s="43"/>
      <c r="B188" s="44"/>
      <c r="C188" s="36">
        <v>1</v>
      </c>
      <c r="D188" s="36">
        <v>2</v>
      </c>
      <c r="E188" s="63">
        <v>3</v>
      </c>
    </row>
    <row r="189" spans="1:5">
      <c r="A189" s="52">
        <v>9221</v>
      </c>
      <c r="B189" s="41" t="s">
        <v>43</v>
      </c>
      <c r="C189" s="51">
        <v>75467.16</v>
      </c>
      <c r="D189" s="16">
        <v>74049.179999999993</v>
      </c>
      <c r="E189" s="46">
        <f>D189/C189*100</f>
        <v>98.121063519549409</v>
      </c>
    </row>
    <row r="190" spans="1:5">
      <c r="A190" s="28" t="s">
        <v>29</v>
      </c>
      <c r="B190" s="31"/>
      <c r="C190" s="30">
        <f>SUM(C189:C189)</f>
        <v>75467.16</v>
      </c>
      <c r="D190" s="30">
        <f>SUM(D189:D189)</f>
        <v>74049.179999999993</v>
      </c>
      <c r="E190" s="46">
        <f>D190/C190*100</f>
        <v>98.121063519549409</v>
      </c>
    </row>
    <row r="192" spans="1:5">
      <c r="B192" s="67" t="s">
        <v>94</v>
      </c>
      <c r="C192" s="5"/>
    </row>
    <row r="196" spans="3:5">
      <c r="C196" s="54"/>
      <c r="D196" s="7" t="s">
        <v>57</v>
      </c>
      <c r="E196" s="10"/>
    </row>
    <row r="197" spans="3:5">
      <c r="C197" s="54"/>
      <c r="D197" s="7"/>
      <c r="E197" s="10"/>
    </row>
    <row r="198" spans="3:5">
      <c r="C198" s="54"/>
      <c r="D198" s="7" t="s">
        <v>75</v>
      </c>
      <c r="E198" s="10"/>
    </row>
    <row r="199" spans="3:5">
      <c r="C199" s="54"/>
      <c r="D199" s="54"/>
      <c r="E199" s="61"/>
    </row>
  </sheetData>
  <mergeCells count="11">
    <mergeCell ref="A2:B2"/>
    <mergeCell ref="A3:B3"/>
    <mergeCell ref="A4:B4"/>
    <mergeCell ref="A5:B5"/>
    <mergeCell ref="A6:B6"/>
    <mergeCell ref="A184:E184"/>
    <mergeCell ref="A139:E139"/>
    <mergeCell ref="A12:B12"/>
    <mergeCell ref="A7:B7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2023-03-24T11:12:27Z</cp:lastPrinted>
  <dcterms:created xsi:type="dcterms:W3CDTF">2020-02-23T17:52:48Z</dcterms:created>
  <dcterms:modified xsi:type="dcterms:W3CDTF">2023-03-30T12:46:49Z</dcterms:modified>
</cp:coreProperties>
</file>